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-126 - Nemocnice Znoj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'2024-126 - Nemocnice Znoj...'!$C$114:$K$158</definedName>
    <definedName name="_xlnm.Print_Area" localSheetId="1">'2024-126 - Nemocnice Znoj...'!$C$4:$J$76,'2024-126 - Nemocnice Znoj...'!$C$82:$J$98,'2024-126 - Nemocnice Znoj...'!$C$104:$J$158</definedName>
    <definedName name="_xlnm.Print_Titles" localSheetId="1">'2024-126 - Nemocnice Znoj...'!$114:$114</definedName>
  </definedNames>
  <calcPr/>
</workbook>
</file>

<file path=xl/calcChain.xml><?xml version="1.0" encoding="utf-8"?>
<calcChain xmlns="http://schemas.openxmlformats.org/spreadsheetml/2006/main">
  <c i="1" l="1" r="AY95"/>
  <c i="2" r="J35"/>
  <c r="J34"/>
  <c r="J33"/>
  <c i="1" r="AX95"/>
  <c i="2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F111"/>
  <c r="F109"/>
  <c r="E107"/>
  <c r="F89"/>
  <c r="F87"/>
  <c r="E85"/>
  <c r="J22"/>
  <c r="E22"/>
  <c r="J90"/>
  <c r="J21"/>
  <c r="J19"/>
  <c r="E19"/>
  <c r="J111"/>
  <c r="J18"/>
  <c r="J16"/>
  <c r="E16"/>
  <c r="F112"/>
  <c r="J15"/>
  <c r="J10"/>
  <c r="J109"/>
  <c i="1" r="L90"/>
  <c r="AM90"/>
  <c r="AM89"/>
  <c r="L89"/>
  <c r="AM87"/>
  <c r="L87"/>
  <c r="L85"/>
  <c r="L84"/>
  <c i="2" r="F33"/>
  <c r="BK120"/>
  <c r="J142"/>
  <c r="BK153"/>
  <c r="J141"/>
  <c r="J131"/>
  <c r="F34"/>
  <c r="BK148"/>
  <c r="J135"/>
  <c r="BK143"/>
  <c r="J118"/>
  <c r="BK158"/>
  <c i="1" r="AS94"/>
  <c i="2" r="J137"/>
  <c r="J126"/>
  <c r="BK131"/>
  <c r="BK144"/>
  <c r="J155"/>
  <c r="J127"/>
  <c r="J138"/>
  <c r="J157"/>
  <c r="BK123"/>
  <c r="J150"/>
  <c r="BK136"/>
  <c r="BK122"/>
  <c r="J147"/>
  <c r="BK142"/>
  <c r="J120"/>
  <c r="J123"/>
  <c r="BK152"/>
  <c r="J32"/>
  <c r="J140"/>
  <c r="BK118"/>
  <c r="J124"/>
  <c r="J130"/>
  <c r="BK135"/>
  <c r="J145"/>
  <c r="J129"/>
  <c r="BK138"/>
  <c r="BK147"/>
  <c r="J119"/>
  <c r="BK151"/>
  <c r="BK134"/>
  <c r="BK154"/>
  <c r="J144"/>
  <c r="J133"/>
  <c r="BK119"/>
  <c r="J156"/>
  <c r="BK156"/>
  <c r="J139"/>
  <c r="BK130"/>
  <c r="BK124"/>
  <c r="BK146"/>
  <c r="J134"/>
  <c r="J125"/>
  <c r="BK140"/>
  <c r="J121"/>
  <c r="J153"/>
  <c r="J148"/>
  <c r="J146"/>
  <c r="J136"/>
  <c r="J122"/>
  <c r="F35"/>
  <c r="J128"/>
  <c r="J151"/>
  <c r="BK141"/>
  <c r="BK128"/>
  <c r="J152"/>
  <c r="BK126"/>
  <c r="BK145"/>
  <c r="J143"/>
  <c r="BK127"/>
  <c r="J158"/>
  <c r="BK129"/>
  <c r="BK157"/>
  <c r="J154"/>
  <c r="BK132"/>
  <c r="BK137"/>
  <c r="BK150"/>
  <c r="F32"/>
  <c r="J132"/>
  <c r="BK155"/>
  <c r="BK133"/>
  <c r="BK125"/>
  <c r="BK121"/>
  <c r="BK139"/>
  <c l="1" r="BK117"/>
  <c r="J117"/>
  <c r="J96"/>
  <c r="R117"/>
  <c r="R116"/>
  <c r="R115"/>
  <c r="P117"/>
  <c r="P116"/>
  <c r="T117"/>
  <c r="T116"/>
  <c r="T115"/>
  <c r="P149"/>
  <c r="BK149"/>
  <c r="J149"/>
  <c r="J97"/>
  <c r="R149"/>
  <c r="T149"/>
  <c r="J89"/>
  <c r="BE118"/>
  <c r="BE126"/>
  <c r="BE129"/>
  <c r="BE132"/>
  <c r="BE141"/>
  <c r="BE142"/>
  <c r="BE148"/>
  <c r="BE151"/>
  <c r="BE158"/>
  <c i="1" r="BB95"/>
  <c i="2" r="F90"/>
  <c r="J112"/>
  <c r="BE131"/>
  <c r="BE136"/>
  <c r="BE139"/>
  <c r="BE145"/>
  <c r="BE146"/>
  <c r="BE157"/>
  <c r="J87"/>
  <c r="BE125"/>
  <c r="BE127"/>
  <c r="BE133"/>
  <c r="BE135"/>
  <c r="BE143"/>
  <c r="BE150"/>
  <c i="1" r="AW95"/>
  <c i="2" r="BE119"/>
  <c r="BE122"/>
  <c r="BE123"/>
  <c r="BE137"/>
  <c r="BE140"/>
  <c r="BE153"/>
  <c r="BE154"/>
  <c r="BE155"/>
  <c i="1" r="BA95"/>
  <c i="2" r="BE156"/>
  <c r="BE120"/>
  <c r="BE121"/>
  <c r="BE124"/>
  <c r="BE128"/>
  <c r="BE130"/>
  <c r="BE134"/>
  <c r="BE138"/>
  <c r="BE144"/>
  <c r="BE147"/>
  <c i="1" r="BD95"/>
  <c i="2" r="BE152"/>
  <c i="1" r="BC95"/>
  <c r="BA94"/>
  <c r="W30"/>
  <c r="BD94"/>
  <c r="W33"/>
  <c r="BB94"/>
  <c r="W31"/>
  <c r="BC94"/>
  <c r="W32"/>
  <c i="2" l="1" r="P115"/>
  <c i="1" r="AU95"/>
  <c i="2" r="BK116"/>
  <c r="BK115"/>
  <c r="J115"/>
  <c r="J94"/>
  <c i="1" r="AU94"/>
  <c i="2" r="J31"/>
  <c i="1" r="AV95"/>
  <c r="AT95"/>
  <c r="AX94"/>
  <c r="AW94"/>
  <c r="AK30"/>
  <c i="2" r="F31"/>
  <c i="1" r="AZ95"/>
  <c r="AZ94"/>
  <c r="AV94"/>
  <c r="AK29"/>
  <c r="AY94"/>
  <c i="2" l="1" r="J116"/>
  <c r="J95"/>
  <c r="J28"/>
  <c i="1" r="AG95"/>
  <c r="AG94"/>
  <c r="AK26"/>
  <c r="AK35"/>
  <c r="AT94"/>
  <c r="AN94"/>
  <c r="W29"/>
  <c i="2" l="1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<sst xmlns="http://schemas.openxmlformats.org/spreadsheetml/2006/main">
  <si>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</si>
  <si>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</si>
  <si>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</si>
  <si>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</si>
  <si>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</si>
  <si>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{b41078e9-647e-4954-9f89-1c8a9542c9e0}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</si>
  <si>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</si>
  <si>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</si>
  <si>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</si>
  <si>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</si>
  <si>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</si>
  <si>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</si>
  <si>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</si>
  <si>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</si>
  <si>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2024/126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</si>
  <si>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</si>
  <si>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</si>
  <si>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Znojmo, p.o. - Výměna rozvodného potrubí teplé a cirkulační vody</t>
  </si>
  <si>
    <t>KSO:</t>
  </si>
  <si>
    <t>CC-CZ:</t>
  </si>
  <si>
    <t>Místo:</t>
  </si>
  <si>
    <t>MUDr.J.Jánského 11, Znojmo</t>
  </si>
  <si>
    <t>Datum:</t>
  </si>
  <si>
    <t>29. 7. 2024</t>
  </si>
  <si>
    <t>Zadavatel:</t>
  </si>
  <si>
    <t>IČ:</t>
  </si>
  <si>
    <t>Nemocnice Znojmo, p.o., MUDr.J.Jánského 11, Znojmo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</si>
  <si>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</si>
  <si>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</si>
  <si>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</si>
  <si>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</si>
  <si>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</si>
  <si>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</si>
  <si>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</si>
  <si>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</si>
  <si>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</si>
  <si>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</si>
  <si>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</si>
  <si>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</si>
  <si>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</si>
  <si>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</si>
  <si>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</si>
  <si>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</si>
  <si>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</si>
  <si>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</si>
  <si>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</si>
  <si>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</si>
  <si>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</si>
  <si>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</si>
  <si>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</si>
  <si>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</si>
  <si>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</si>
  <si>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</si>
  <si>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</si>
  <si>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</si>
  <si>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</si>
  <si>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</si>
  <si>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</si>
  <si>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</si>
  <si>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</si>
  <si>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</si>
  <si>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</si>
  <si>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</si>
  <si>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</si>
  <si>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</si>
  <si>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</si>
  <si>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</si>
  <si>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</si>
  <si>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</si>
  <si>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</si>
  <si>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</si>
  <si>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</si>
  <si>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</si>
  <si>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</si>
  <si>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</si>
  <si>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</si>
  <si>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</si>
  <si>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</si>
  <si>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</si>
  <si>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</si>
  <si>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</si>
  <si>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</si>
  <si>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</si>
  <si>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</si>
  <si>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</si>
  <si>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</si>
  <si>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</si>
  <si>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</si>
  <si>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</si>
  <si>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</si>
  <si>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722 - Zdravotechnika - vnitřní vodovod</t>
  </si>
  <si>
    <t>HZS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</si>
  <si>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</si>
  <si>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</si>
  <si>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</si>
  <si>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</si>
  <si>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</si>
  <si>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</si>
  <si>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</si>
  <si>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</si>
  <si>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</si>
  <si>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</si>
  <si>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</si>
  <si>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</si>
  <si>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</si>
  <si>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</si>
  <si>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</si>
  <si>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</si>
  <si>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722</t>
  </si>
  <si>
    <t>Zdravotechnika - vnitřní vodovod</t>
  </si>
  <si>
    <t>K</t>
  </si>
  <si>
    <t>722190901</t>
  </si>
  <si>
    <t>Uzavření nebo otevření vodovodního potrubí při opravách</t>
  </si>
  <si>
    <t>kus</t>
  </si>
  <si>
    <t>16</t>
  </si>
  <si>
    <t>1274302206</t>
  </si>
  <si>
    <t>722130802</t>
  </si>
  <si>
    <t>Demontáž potrubí ocelové pozinkované závitové DN přes 25 do 40</t>
  </si>
  <si>
    <t>m</t>
  </si>
  <si>
    <t>-1771751878</t>
  </si>
  <si>
    <t>3</t>
  </si>
  <si>
    <t>722130803</t>
  </si>
  <si>
    <t>Demontáž potrubí ocelové pozinkované závitové DN přes 40 do 50</t>
  </si>
  <si>
    <t>464377334</t>
  </si>
  <si>
    <t>4</t>
  </si>
  <si>
    <t>722130804</t>
  </si>
  <si>
    <t>Demontáž potrubí ocelové pozinkované závitové DN do 65</t>
  </si>
  <si>
    <t>-460867668</t>
  </si>
  <si>
    <t>5</t>
  </si>
  <si>
    <t>722131936</t>
  </si>
  <si>
    <t>Potrubí pozinkované závitové propojení potrubí DN 50</t>
  </si>
  <si>
    <t>-651190710</t>
  </si>
  <si>
    <t>6</t>
  </si>
  <si>
    <t>722131937</t>
  </si>
  <si>
    <t>Potrubí pozinkované závitové propojení potrubí DN 65</t>
  </si>
  <si>
    <t>-311782347</t>
  </si>
  <si>
    <t>7</t>
  </si>
  <si>
    <t>722131914</t>
  </si>
  <si>
    <t>Potrubí pozinkované závitové vsazení odbočky do potrubí DN 32</t>
  </si>
  <si>
    <t>soubor</t>
  </si>
  <si>
    <t>-150047197</t>
  </si>
  <si>
    <t>8</t>
  </si>
  <si>
    <t>722131915</t>
  </si>
  <si>
    <t>Potrubí pozinkované závitové vsazení odbočky do potrubí DN 40</t>
  </si>
  <si>
    <t>-1153996186</t>
  </si>
  <si>
    <t>9</t>
  </si>
  <si>
    <t>722131916</t>
  </si>
  <si>
    <t>Potrubí pozinkované závitové vsazení odbočky do potrubí DN 50</t>
  </si>
  <si>
    <t>1417006229</t>
  </si>
  <si>
    <t>10</t>
  </si>
  <si>
    <t>722131917</t>
  </si>
  <si>
    <t>Potrubí pozinkované závitové vsazení odbočky do potrubí DN 65</t>
  </si>
  <si>
    <t>1853647273</t>
  </si>
  <si>
    <t>11</t>
  </si>
  <si>
    <t>722175004</t>
  </si>
  <si>
    <t>Potrubí vodovodní plastové PP-RCT svar polyfúze D 32x4,4 mm</t>
  </si>
  <si>
    <t>1268374562</t>
  </si>
  <si>
    <t>722175005</t>
  </si>
  <si>
    <t>Potrubí vodovodní plastové PP-RCT svar polyfúze D 40x5,5 mm</t>
  </si>
  <si>
    <t>-464878401</t>
  </si>
  <si>
    <t>13</t>
  </si>
  <si>
    <t>722175006</t>
  </si>
  <si>
    <t>Potrubí vodovodní plastové PP-RCT svar polyfúze D 50x6,9 mm</t>
  </si>
  <si>
    <t>562193271</t>
  </si>
  <si>
    <t>14</t>
  </si>
  <si>
    <t>722175007</t>
  </si>
  <si>
    <t>Potrubí vodovodní plastové PP-RCT svar polyfúze D 63x8,6 mm</t>
  </si>
  <si>
    <t>456875926</t>
  </si>
  <si>
    <t>15</t>
  </si>
  <si>
    <t>722175008</t>
  </si>
  <si>
    <t>Potrubí vodovodní plastové PP-RCT svar polyfúze D 75x8,4 mm</t>
  </si>
  <si>
    <t>-1717725797</t>
  </si>
  <si>
    <t>767995111-8</t>
  </si>
  <si>
    <t xml:space="preserve">Uchycení potrubí + mtz </t>
  </si>
  <si>
    <t>kpl</t>
  </si>
  <si>
    <t>-1838523514</t>
  </si>
  <si>
    <t>17</t>
  </si>
  <si>
    <t>713471211</t>
  </si>
  <si>
    <t>Montáž tepelné izolace potrubí snímatelnými pouzdry na suchý zip</t>
  </si>
  <si>
    <t>-1713636269</t>
  </si>
  <si>
    <t>18</t>
  </si>
  <si>
    <t>M</t>
  </si>
  <si>
    <t>95134</t>
  </si>
  <si>
    <t>Tepelná izolace s minerální vaty s Al povrchem 35x20</t>
  </si>
  <si>
    <t>32</t>
  </si>
  <si>
    <t>1483190616</t>
  </si>
  <si>
    <t>19</t>
  </si>
  <si>
    <t>95134.1</t>
  </si>
  <si>
    <t>Tepelná izolace s minerální vaty s Al povrchem 42x25</t>
  </si>
  <si>
    <t>-1058192018</t>
  </si>
  <si>
    <t>20</t>
  </si>
  <si>
    <t>95134.2</t>
  </si>
  <si>
    <t>Tepelná izolace s minerální vaty s Al povrchem 54x30</t>
  </si>
  <si>
    <t>2096145180</t>
  </si>
  <si>
    <t>95134.3</t>
  </si>
  <si>
    <t>Tepelná izolace s minerální vaty s Al povrchem 64x30</t>
  </si>
  <si>
    <t>-860309286</t>
  </si>
  <si>
    <t>22</t>
  </si>
  <si>
    <t>95134.4</t>
  </si>
  <si>
    <t>Tepelná izolace s minerální vaty s Al povrchem 76x30</t>
  </si>
  <si>
    <t>2014959326</t>
  </si>
  <si>
    <t>23</t>
  </si>
  <si>
    <t>722220233</t>
  </si>
  <si>
    <t>Přechodka dGK PPR PN 20 D 32 x G 1" s kovovým vnitřním závitem</t>
  </si>
  <si>
    <t>-594710118</t>
  </si>
  <si>
    <t>24</t>
  </si>
  <si>
    <t>722220234</t>
  </si>
  <si>
    <t>Přechodka dGK PPR PN 20 D 40 x G 5/4" s kovovým vnitřním závitem</t>
  </si>
  <si>
    <t>-1200777813</t>
  </si>
  <si>
    <t>25</t>
  </si>
  <si>
    <t>722220235</t>
  </si>
  <si>
    <t>Přechodka dGK PPR PN 20 D 50 x G 6/4" s kovovým vnitřním závitem</t>
  </si>
  <si>
    <t>253121324</t>
  </si>
  <si>
    <t>26</t>
  </si>
  <si>
    <t>722220236</t>
  </si>
  <si>
    <t>Přechodka dGK PPR PN 20 D 63 x G 2" s kovovým vnitřním závitem</t>
  </si>
  <si>
    <t>-1949262008</t>
  </si>
  <si>
    <t>27</t>
  </si>
  <si>
    <t>722231056</t>
  </si>
  <si>
    <t>Šoupátko mosazné G 2" PN 16 do 80°C s 2x vnitřním závitem</t>
  </si>
  <si>
    <t>-1467255567</t>
  </si>
  <si>
    <t>28</t>
  </si>
  <si>
    <t>722290246</t>
  </si>
  <si>
    <t>Zkouška těsnosti vodovodního potrubí plastového DN do 40</t>
  </si>
  <si>
    <t>96956688</t>
  </si>
  <si>
    <t>29</t>
  </si>
  <si>
    <t>722290249</t>
  </si>
  <si>
    <t>Zkouška těsnosti vodovodního potrubí plastového DN přes 40 do 90</t>
  </si>
  <si>
    <t>993830265</t>
  </si>
  <si>
    <t>30</t>
  </si>
  <si>
    <t>722290234</t>
  </si>
  <si>
    <t>Proplach a dezinfekce vodovodního potrubí DN do 80</t>
  </si>
  <si>
    <t>-653388581</t>
  </si>
  <si>
    <t>31</t>
  </si>
  <si>
    <t>998722201</t>
  </si>
  <si>
    <t>Přesun hmot procentní pro vnitřní vodovod v objektech v do 6 m</t>
  </si>
  <si>
    <t>%</t>
  </si>
  <si>
    <t>-389089275</t>
  </si>
  <si>
    <t>HZS</t>
  </si>
  <si>
    <t>Ostatní náklady</t>
  </si>
  <si>
    <t>HZS129146.4</t>
  </si>
  <si>
    <t>Zařízení staveniště</t>
  </si>
  <si>
    <t>512</t>
  </si>
  <si>
    <t>-981256353</t>
  </si>
  <si>
    <t>33</t>
  </si>
  <si>
    <t>HZS129146.8</t>
  </si>
  <si>
    <t>Odvoz a likvidace demontovaného materiálu</t>
  </si>
  <si>
    <t>471172697</t>
  </si>
  <si>
    <t>34</t>
  </si>
  <si>
    <t>HZS129146.3</t>
  </si>
  <si>
    <t>Pomocné montážní lešení</t>
  </si>
  <si>
    <t>-1776573920</t>
  </si>
  <si>
    <t>35</t>
  </si>
  <si>
    <t>HZS129146.1</t>
  </si>
  <si>
    <t>Stavební přípomoce - prostupy</t>
  </si>
  <si>
    <t>-1166100353</t>
  </si>
  <si>
    <t>36</t>
  </si>
  <si>
    <t>HZS121278.71</t>
  </si>
  <si>
    <t>Zednické zapravení</t>
  </si>
  <si>
    <t>1702644928</t>
  </si>
  <si>
    <t>37</t>
  </si>
  <si>
    <t>HZS129146.5</t>
  </si>
  <si>
    <t>Bezpečnostní a hygienická opatření na staveništi</t>
  </si>
  <si>
    <t>1432801688</t>
  </si>
  <si>
    <t>38</t>
  </si>
  <si>
    <t>HZS121278.1</t>
  </si>
  <si>
    <t>Přirážka za ztížené práce v prostorách nemocnice</t>
  </si>
  <si>
    <t>395737685</t>
  </si>
  <si>
    <t>39</t>
  </si>
  <si>
    <t>HZS121278.12</t>
  </si>
  <si>
    <t>Náklady pro každodenní zajištění dodávky teplé vody - např. provizorním propojením</t>
  </si>
  <si>
    <t>-1663053101</t>
  </si>
  <si>
    <t>40</t>
  </si>
  <si>
    <t>HZS121278.7</t>
  </si>
  <si>
    <t xml:space="preserve">Nepředvídatelné práce </t>
  </si>
  <si>
    <t>-1636210643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</si>
</sst>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2024/126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Nemocnice Znojmo, p.o. - Výměna rozvodného potrubí teplé a cirkulační vody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MUDr.J.Jánského 11, Znojmo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29. 7. 2024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Nemocnice Znojmo, p.o., MUDr.J.Jánského 11, Znojmo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37.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'2024-126 - Nemocnice Znoj...'!J28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'2024-126 - Nemocnice Znoj...'!P115</f>
        <v>0</v>
      </c>
      <c r="AV95" s="124">
        <f>'2024-126 - Nemocnice Znoj...'!J31</f>
        <v>0</v>
      </c>
      <c r="AW95" s="124">
        <f>'2024-126 - Nemocnice Znoj...'!J32</f>
        <v>0</v>
      </c>
      <c r="AX95" s="124">
        <f>'2024-126 - Nemocnice Znoj...'!J33</f>
        <v>0</v>
      </c>
      <c r="AY95" s="124">
        <f>'2024-126 - Nemocnice Znoj...'!J34</f>
        <v>0</v>
      </c>
      <c r="AZ95" s="124">
        <f>'2024-126 - Nemocnice Znoj...'!F31</f>
        <v>0</v>
      </c>
      <c r="BA95" s="124">
        <f>'2024-126 - Nemocnice Znoj...'!F32</f>
        <v>0</v>
      </c>
      <c r="BB95" s="124">
        <f>'2024-126 - Nemocnice Znoj...'!F33</f>
        <v>0</v>
      </c>
      <c r="BC95" s="124">
        <f>'2024-126 - Nemocnice Znoj...'!F34</f>
        <v>0</v>
      </c>
      <c r="BD95" s="126">
        <f>'2024-126 - Nemocnice Znoj...'!F35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kZogQvO2WfImfHpQ1DT4zXFGEZWYcisrugp7sPiHytaLMeM2KbhBa5qxWU9bVHsrW07/Bxirpvy3he7pkpZHRw==" hashValue="CZXAsbDxIrHkO/F/P4GcMa+w/VPVnbQPUq6nBSN3n/xOCCp2GJD8SlP1k8fY/L6ADGVQB/wEDXcQhAGnfDSss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-126 - Nemocnice Zno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29. 7. 2024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27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27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ROUND(J115,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ROUND((SUM(BE115:BE158)),  2)</f>
        <v>0</v>
      </c>
      <c r="G31" s="35"/>
      <c r="H31" s="35"/>
      <c r="I31" s="146">
        <v>0.20999999999999999</v>
      </c>
      <c r="J31" s="145">
        <f>ROUND(((SUM(BE115:BE158))*I31),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ROUND((SUM(BF115:BF158)),  2)</f>
        <v>0</v>
      </c>
      <c r="G32" s="35"/>
      <c r="H32" s="35"/>
      <c r="I32" s="146">
        <v>0.12</v>
      </c>
      <c r="J32" s="145">
        <f>ROUND(((SUM(BF115:BF158))*I32),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ROUND((SUM(BG115:BG158)),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ROUND((SUM(BH115:BH158)),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ROUND((SUM(BI115:BI158)),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Nemocnice Znojmo, p.o. - Výměna rozvodného potrubí teplé a cirkulační vody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MUDr.J.Jánského 11, Znojmo</v>
      </c>
      <c r="G87" s="37"/>
      <c r="H87" s="37"/>
      <c r="I87" s="29" t="s">
        <v>22</v>
      </c>
      <c r="J87" s="76" t="str">
        <f>IF(J10="","",J10)</f>
        <v>29. 7. 2024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Nemocnice Znojmo, p.o., MUDr.J.Jánského 11, Znojmo</v>
      </c>
      <c r="G89" s="37"/>
      <c r="H89" s="37"/>
      <c r="I89" s="29" t="s">
        <v>30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J115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J116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J117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69"/>
      <c r="C97" s="170"/>
      <c r="D97" s="171" t="s">
        <v>91</v>
      </c>
      <c r="E97" s="172"/>
      <c r="F97" s="172"/>
      <c r="G97" s="172"/>
      <c r="H97" s="172"/>
      <c r="I97" s="172"/>
      <c r="J97" s="173">
        <f>J149</f>
        <v>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92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30" customHeight="1">
      <c r="A107" s="35"/>
      <c r="B107" s="36"/>
      <c r="C107" s="37"/>
      <c r="D107" s="37"/>
      <c r="E107" s="73" t="str">
        <f>E7</f>
        <v>Nemocnice Znojmo, p.o. - Výměna rozvodného potrubí teplé a cirkulační vody</v>
      </c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20</v>
      </c>
      <c r="D109" s="37"/>
      <c r="E109" s="37"/>
      <c r="F109" s="24" t="str">
        <f>F10</f>
        <v>MUDr.J.Jánského 11, Znojmo</v>
      </c>
      <c r="G109" s="37"/>
      <c r="H109" s="37"/>
      <c r="I109" s="29" t="s">
        <v>22</v>
      </c>
      <c r="J109" s="76" t="str">
        <f>IF(J10="","",J10)</f>
        <v>29. 7. 2024</v>
      </c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5.15" customHeight="1">
      <c r="A111" s="35"/>
      <c r="B111" s="36"/>
      <c r="C111" s="29" t="s">
        <v>24</v>
      </c>
      <c r="D111" s="37"/>
      <c r="E111" s="37"/>
      <c r="F111" s="24" t="str">
        <f>E13</f>
        <v>Nemocnice Znojmo, p.o., MUDr.J.Jánského 11, Znojmo</v>
      </c>
      <c r="G111" s="37"/>
      <c r="H111" s="37"/>
      <c r="I111" s="29" t="s">
        <v>30</v>
      </c>
      <c r="J111" s="33" t="str">
        <f>E19</f>
        <v xml:space="preserve"> 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28</v>
      </c>
      <c r="D112" s="37"/>
      <c r="E112" s="37"/>
      <c r="F112" s="24" t="str">
        <f>IF(E16="","",E16)</f>
        <v>Vyplň údaj</v>
      </c>
      <c r="G112" s="37"/>
      <c r="H112" s="37"/>
      <c r="I112" s="29" t="s">
        <v>33</v>
      </c>
      <c r="J112" s="33" t="str">
        <f>E22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0.32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1" customFormat="1" ht="29.28" customHeight="1">
      <c r="A114" s="181"/>
      <c r="B114" s="182"/>
      <c r="C114" s="183" t="s">
        <v>93</v>
      </c>
      <c r="D114" s="184" t="s">
        <v>60</v>
      </c>
      <c r="E114" s="184" t="s">
        <v>56</v>
      </c>
      <c r="F114" s="184" t="s">
        <v>57</v>
      </c>
      <c r="G114" s="184" t="s">
        <v>94</v>
      </c>
      <c r="H114" s="184" t="s">
        <v>95</v>
      </c>
      <c r="I114" s="184" t="s">
        <v>96</v>
      </c>
      <c r="J114" s="185" t="s">
        <v>86</v>
      </c>
      <c r="K114" s="186" t="s">
        <v>97</v>
      </c>
      <c r="L114" s="187"/>
      <c r="M114" s="97" t="s">
        <v>1</v>
      </c>
      <c r="N114" s="98" t="s">
        <v>39</v>
      </c>
      <c r="O114" s="98" t="s">
        <v>98</v>
      </c>
      <c r="P114" s="98" t="s">
        <v>99</v>
      </c>
      <c r="Q114" s="98" t="s">
        <v>100</v>
      </c>
      <c r="R114" s="98" t="s">
        <v>101</v>
      </c>
      <c r="S114" s="98" t="s">
        <v>102</v>
      </c>
      <c r="T114" s="99" t="s">
        <v>103</v>
      </c>
      <c r="U114" s="181"/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/>
    </row>
    <row r="115" s="2" customFormat="1" ht="22.8" customHeight="1">
      <c r="A115" s="35"/>
      <c r="B115" s="36"/>
      <c r="C115" s="104" t="s">
        <v>104</v>
      </c>
      <c r="D115" s="37"/>
      <c r="E115" s="37"/>
      <c r="F115" s="37"/>
      <c r="G115" s="37"/>
      <c r="H115" s="37"/>
      <c r="I115" s="37"/>
      <c r="J115" s="188">
        <f>BK115</f>
        <v>0</v>
      </c>
      <c r="K115" s="37"/>
      <c r="L115" s="41"/>
      <c r="M115" s="100"/>
      <c r="N115" s="189"/>
      <c r="O115" s="101"/>
      <c r="P115" s="190">
        <f>P116+P149</f>
        <v>0</v>
      </c>
      <c r="Q115" s="101"/>
      <c r="R115" s="190">
        <f>R116+R149</f>
        <v>2.3816999999999999</v>
      </c>
      <c r="S115" s="101"/>
      <c r="T115" s="191">
        <f>T116+T149</f>
        <v>1.94461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74</v>
      </c>
      <c r="AU115" s="14" t="s">
        <v>88</v>
      </c>
      <c r="BK115" s="192">
        <f>BK116+BK149</f>
        <v>0</v>
      </c>
    </row>
    <row r="116" s="12" customFormat="1" ht="25.92" customHeight="1">
      <c r="A116" s="12"/>
      <c r="B116" s="193"/>
      <c r="C116" s="194"/>
      <c r="D116" s="195" t="s">
        <v>74</v>
      </c>
      <c r="E116" s="196" t="s">
        <v>105</v>
      </c>
      <c r="F116" s="196" t="s">
        <v>106</v>
      </c>
      <c r="G116" s="194"/>
      <c r="H116" s="194"/>
      <c r="I116" s="197"/>
      <c r="J116" s="198">
        <f>BK116</f>
        <v>0</v>
      </c>
      <c r="K116" s="194"/>
      <c r="L116" s="199"/>
      <c r="M116" s="200"/>
      <c r="N116" s="201"/>
      <c r="O116" s="201"/>
      <c r="P116" s="202">
        <f>P117</f>
        <v>0</v>
      </c>
      <c r="Q116" s="201"/>
      <c r="R116" s="202">
        <f>R117</f>
        <v>2.3816999999999999</v>
      </c>
      <c r="S116" s="201"/>
      <c r="T116" s="203">
        <f>T117</f>
        <v>1.94461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4" t="s">
        <v>82</v>
      </c>
      <c r="AT116" s="205" t="s">
        <v>74</v>
      </c>
      <c r="AU116" s="205" t="s">
        <v>75</v>
      </c>
      <c r="AY116" s="204" t="s">
        <v>107</v>
      </c>
      <c r="BK116" s="206">
        <f>BK117</f>
        <v>0</v>
      </c>
    </row>
    <row r="117" s="12" customFormat="1" ht="22.8" customHeight="1">
      <c r="A117" s="12"/>
      <c r="B117" s="193"/>
      <c r="C117" s="194"/>
      <c r="D117" s="195" t="s">
        <v>74</v>
      </c>
      <c r="E117" s="207" t="s">
        <v>108</v>
      </c>
      <c r="F117" s="207" t="s">
        <v>109</v>
      </c>
      <c r="G117" s="194"/>
      <c r="H117" s="194"/>
      <c r="I117" s="197"/>
      <c r="J117" s="208">
        <f>BK117</f>
        <v>0</v>
      </c>
      <c r="K117" s="194"/>
      <c r="L117" s="199"/>
      <c r="M117" s="200"/>
      <c r="N117" s="201"/>
      <c r="O117" s="201"/>
      <c r="P117" s="202">
        <f>SUM(P118:P148)</f>
        <v>0</v>
      </c>
      <c r="Q117" s="201"/>
      <c r="R117" s="202">
        <f>SUM(R118:R148)</f>
        <v>2.3816999999999999</v>
      </c>
      <c r="S117" s="201"/>
      <c r="T117" s="203">
        <f>SUM(T118:T148)</f>
        <v>1.94461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4" t="s">
        <v>82</v>
      </c>
      <c r="AT117" s="205" t="s">
        <v>74</v>
      </c>
      <c r="AU117" s="205" t="s">
        <v>80</v>
      </c>
      <c r="AY117" s="204" t="s">
        <v>107</v>
      </c>
      <c r="BK117" s="206">
        <f>SUM(BK118:BK148)</f>
        <v>0</v>
      </c>
    </row>
    <row r="118" s="2" customFormat="1" ht="24.15" customHeight="1">
      <c r="A118" s="35"/>
      <c r="B118" s="36"/>
      <c r="C118" s="209" t="s">
        <v>80</v>
      </c>
      <c r="D118" s="209" t="s">
        <v>110</v>
      </c>
      <c r="E118" s="210" t="s">
        <v>111</v>
      </c>
      <c r="F118" s="211" t="s">
        <v>112</v>
      </c>
      <c r="G118" s="212" t="s">
        <v>113</v>
      </c>
      <c r="H118" s="213">
        <v>28</v>
      </c>
      <c r="I118" s="214"/>
      <c r="J118" s="215">
        <f>ROUND(I118*H118,2)</f>
        <v>0</v>
      </c>
      <c r="K118" s="216"/>
      <c r="L118" s="41"/>
      <c r="M118" s="217" t="s">
        <v>1</v>
      </c>
      <c r="N118" s="218" t="s">
        <v>40</v>
      </c>
      <c r="O118" s="88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1" t="s">
        <v>114</v>
      </c>
      <c r="AT118" s="221" t="s">
        <v>110</v>
      </c>
      <c r="AU118" s="221" t="s">
        <v>82</v>
      </c>
      <c r="AY118" s="14" t="s">
        <v>107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4" t="s">
        <v>80</v>
      </c>
      <c r="BK118" s="222">
        <f>ROUND(I118*H118,2)</f>
        <v>0</v>
      </c>
      <c r="BL118" s="14" t="s">
        <v>114</v>
      </c>
      <c r="BM118" s="221" t="s">
        <v>115</v>
      </c>
    </row>
    <row r="119" s="2" customFormat="1" ht="24.15" customHeight="1">
      <c r="A119" s="35"/>
      <c r="B119" s="36"/>
      <c r="C119" s="209" t="s">
        <v>82</v>
      </c>
      <c r="D119" s="209" t="s">
        <v>110</v>
      </c>
      <c r="E119" s="210" t="s">
        <v>116</v>
      </c>
      <c r="F119" s="211" t="s">
        <v>117</v>
      </c>
      <c r="G119" s="212" t="s">
        <v>118</v>
      </c>
      <c r="H119" s="213">
        <v>45</v>
      </c>
      <c r="I119" s="214"/>
      <c r="J119" s="215">
        <f>ROUND(I119*H119,2)</f>
        <v>0</v>
      </c>
      <c r="K119" s="216"/>
      <c r="L119" s="41"/>
      <c r="M119" s="217" t="s">
        <v>1</v>
      </c>
      <c r="N119" s="218" t="s">
        <v>40</v>
      </c>
      <c r="O119" s="88"/>
      <c r="P119" s="219">
        <f>O119*H119</f>
        <v>0</v>
      </c>
      <c r="Q119" s="219">
        <v>0</v>
      </c>
      <c r="R119" s="219">
        <f>Q119*H119</f>
        <v>0</v>
      </c>
      <c r="S119" s="219">
        <v>0.0049699999999999996</v>
      </c>
      <c r="T119" s="220">
        <f>S119*H119</f>
        <v>0.22364999999999999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1" t="s">
        <v>114</v>
      </c>
      <c r="AT119" s="221" t="s">
        <v>110</v>
      </c>
      <c r="AU119" s="221" t="s">
        <v>82</v>
      </c>
      <c r="AY119" s="14" t="s">
        <v>107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80</v>
      </c>
      <c r="BK119" s="222">
        <f>ROUND(I119*H119,2)</f>
        <v>0</v>
      </c>
      <c r="BL119" s="14" t="s">
        <v>114</v>
      </c>
      <c r="BM119" s="221" t="s">
        <v>119</v>
      </c>
    </row>
    <row r="120" s="2" customFormat="1" ht="24.15" customHeight="1">
      <c r="A120" s="35"/>
      <c r="B120" s="36"/>
      <c r="C120" s="209" t="s">
        <v>120</v>
      </c>
      <c r="D120" s="209" t="s">
        <v>110</v>
      </c>
      <c r="E120" s="210" t="s">
        <v>121</v>
      </c>
      <c r="F120" s="211" t="s">
        <v>122</v>
      </c>
      <c r="G120" s="212" t="s">
        <v>118</v>
      </c>
      <c r="H120" s="213">
        <v>108</v>
      </c>
      <c r="I120" s="214"/>
      <c r="J120" s="215">
        <f>ROUND(I120*H120,2)</f>
        <v>0</v>
      </c>
      <c r="K120" s="216"/>
      <c r="L120" s="41"/>
      <c r="M120" s="217" t="s">
        <v>1</v>
      </c>
      <c r="N120" s="218" t="s">
        <v>40</v>
      </c>
      <c r="O120" s="88"/>
      <c r="P120" s="219">
        <f>O120*H120</f>
        <v>0</v>
      </c>
      <c r="Q120" s="219">
        <v>0</v>
      </c>
      <c r="R120" s="219">
        <f>Q120*H120</f>
        <v>0</v>
      </c>
      <c r="S120" s="219">
        <v>0.0067000000000000002</v>
      </c>
      <c r="T120" s="220">
        <f>S120*H120</f>
        <v>0.72360000000000002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1" t="s">
        <v>114</v>
      </c>
      <c r="AT120" s="221" t="s">
        <v>110</v>
      </c>
      <c r="AU120" s="221" t="s">
        <v>82</v>
      </c>
      <c r="AY120" s="14" t="s">
        <v>107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80</v>
      </c>
      <c r="BK120" s="222">
        <f>ROUND(I120*H120,2)</f>
        <v>0</v>
      </c>
      <c r="BL120" s="14" t="s">
        <v>114</v>
      </c>
      <c r="BM120" s="221" t="s">
        <v>123</v>
      </c>
    </row>
    <row r="121" s="2" customFormat="1" ht="24.15" customHeight="1">
      <c r="A121" s="35"/>
      <c r="B121" s="36"/>
      <c r="C121" s="209" t="s">
        <v>124</v>
      </c>
      <c r="D121" s="209" t="s">
        <v>110</v>
      </c>
      <c r="E121" s="210" t="s">
        <v>125</v>
      </c>
      <c r="F121" s="211" t="s">
        <v>126</v>
      </c>
      <c r="G121" s="212" t="s">
        <v>118</v>
      </c>
      <c r="H121" s="213">
        <v>104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40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0.0095899999999999996</v>
      </c>
      <c r="T121" s="220">
        <f>S121*H121</f>
        <v>0.99735999999999991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114</v>
      </c>
      <c r="AT121" s="221" t="s">
        <v>110</v>
      </c>
      <c r="AU121" s="221" t="s">
        <v>82</v>
      </c>
      <c r="AY121" s="14" t="s">
        <v>107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80</v>
      </c>
      <c r="BK121" s="222">
        <f>ROUND(I121*H121,2)</f>
        <v>0</v>
      </c>
      <c r="BL121" s="14" t="s">
        <v>114</v>
      </c>
      <c r="BM121" s="221" t="s">
        <v>127</v>
      </c>
    </row>
    <row r="122" s="2" customFormat="1" ht="21.75" customHeight="1">
      <c r="A122" s="35"/>
      <c r="B122" s="36"/>
      <c r="C122" s="209" t="s">
        <v>128</v>
      </c>
      <c r="D122" s="209" t="s">
        <v>110</v>
      </c>
      <c r="E122" s="210" t="s">
        <v>129</v>
      </c>
      <c r="F122" s="211" t="s">
        <v>130</v>
      </c>
      <c r="G122" s="212" t="s">
        <v>113</v>
      </c>
      <c r="H122" s="213">
        <v>2</v>
      </c>
      <c r="I122" s="214"/>
      <c r="J122" s="215">
        <f>ROUND(I122*H122,2)</f>
        <v>0</v>
      </c>
      <c r="K122" s="216"/>
      <c r="L122" s="41"/>
      <c r="M122" s="217" t="s">
        <v>1</v>
      </c>
      <c r="N122" s="218" t="s">
        <v>40</v>
      </c>
      <c r="O122" s="88"/>
      <c r="P122" s="219">
        <f>O122*H122</f>
        <v>0</v>
      </c>
      <c r="Q122" s="219">
        <v>0.0016800000000000001</v>
      </c>
      <c r="R122" s="219">
        <f>Q122*H122</f>
        <v>0.0033600000000000001</v>
      </c>
      <c r="S122" s="219">
        <v>0</v>
      </c>
      <c r="T122" s="22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114</v>
      </c>
      <c r="AT122" s="221" t="s">
        <v>110</v>
      </c>
      <c r="AU122" s="221" t="s">
        <v>82</v>
      </c>
      <c r="AY122" s="14" t="s">
        <v>107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80</v>
      </c>
      <c r="BK122" s="222">
        <f>ROUND(I122*H122,2)</f>
        <v>0</v>
      </c>
      <c r="BL122" s="14" t="s">
        <v>114</v>
      </c>
      <c r="BM122" s="221" t="s">
        <v>131</v>
      </c>
    </row>
    <row r="123" s="2" customFormat="1" ht="21.75" customHeight="1">
      <c r="A123" s="35"/>
      <c r="B123" s="36"/>
      <c r="C123" s="209" t="s">
        <v>132</v>
      </c>
      <c r="D123" s="209" t="s">
        <v>110</v>
      </c>
      <c r="E123" s="210" t="s">
        <v>133</v>
      </c>
      <c r="F123" s="211" t="s">
        <v>134</v>
      </c>
      <c r="G123" s="212" t="s">
        <v>113</v>
      </c>
      <c r="H123" s="213">
        <v>2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40</v>
      </c>
      <c r="O123" s="88"/>
      <c r="P123" s="219">
        <f>O123*H123</f>
        <v>0</v>
      </c>
      <c r="Q123" s="219">
        <v>0.0027899999999999999</v>
      </c>
      <c r="R123" s="219">
        <f>Q123*H123</f>
        <v>0.0055799999999999999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114</v>
      </c>
      <c r="AT123" s="221" t="s">
        <v>110</v>
      </c>
      <c r="AU123" s="221" t="s">
        <v>82</v>
      </c>
      <c r="AY123" s="14" t="s">
        <v>107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80</v>
      </c>
      <c r="BK123" s="222">
        <f>ROUND(I123*H123,2)</f>
        <v>0</v>
      </c>
      <c r="BL123" s="14" t="s">
        <v>114</v>
      </c>
      <c r="BM123" s="221" t="s">
        <v>135</v>
      </c>
    </row>
    <row r="124" s="2" customFormat="1" ht="24.15" customHeight="1">
      <c r="A124" s="35"/>
      <c r="B124" s="36"/>
      <c r="C124" s="209" t="s">
        <v>136</v>
      </c>
      <c r="D124" s="209" t="s">
        <v>110</v>
      </c>
      <c r="E124" s="210" t="s">
        <v>137</v>
      </c>
      <c r="F124" s="211" t="s">
        <v>138</v>
      </c>
      <c r="G124" s="212" t="s">
        <v>139</v>
      </c>
      <c r="H124" s="213">
        <v>3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40</v>
      </c>
      <c r="O124" s="88"/>
      <c r="P124" s="219">
        <f>O124*H124</f>
        <v>0</v>
      </c>
      <c r="Q124" s="219">
        <v>0.0052599999999999999</v>
      </c>
      <c r="R124" s="219">
        <f>Q124*H124</f>
        <v>0.015779999999999999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114</v>
      </c>
      <c r="AT124" s="221" t="s">
        <v>110</v>
      </c>
      <c r="AU124" s="221" t="s">
        <v>82</v>
      </c>
      <c r="AY124" s="14" t="s">
        <v>107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80</v>
      </c>
      <c r="BK124" s="222">
        <f>ROUND(I124*H124,2)</f>
        <v>0</v>
      </c>
      <c r="BL124" s="14" t="s">
        <v>114</v>
      </c>
      <c r="BM124" s="221" t="s">
        <v>140</v>
      </c>
    </row>
    <row r="125" s="2" customFormat="1" ht="24.15" customHeight="1">
      <c r="A125" s="35"/>
      <c r="B125" s="36"/>
      <c r="C125" s="209" t="s">
        <v>141</v>
      </c>
      <c r="D125" s="209" t="s">
        <v>110</v>
      </c>
      <c r="E125" s="210" t="s">
        <v>142</v>
      </c>
      <c r="F125" s="211" t="s">
        <v>143</v>
      </c>
      <c r="G125" s="212" t="s">
        <v>139</v>
      </c>
      <c r="H125" s="213">
        <v>5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40</v>
      </c>
      <c r="O125" s="88"/>
      <c r="P125" s="219">
        <f>O125*H125</f>
        <v>0</v>
      </c>
      <c r="Q125" s="219">
        <v>0.0059300000000000004</v>
      </c>
      <c r="R125" s="219">
        <f>Q125*H125</f>
        <v>0.029650000000000003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114</v>
      </c>
      <c r="AT125" s="221" t="s">
        <v>110</v>
      </c>
      <c r="AU125" s="221" t="s">
        <v>82</v>
      </c>
      <c r="AY125" s="14" t="s">
        <v>107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80</v>
      </c>
      <c r="BK125" s="222">
        <f>ROUND(I125*H125,2)</f>
        <v>0</v>
      </c>
      <c r="BL125" s="14" t="s">
        <v>114</v>
      </c>
      <c r="BM125" s="221" t="s">
        <v>144</v>
      </c>
    </row>
    <row r="126" s="2" customFormat="1" ht="24.15" customHeight="1">
      <c r="A126" s="35"/>
      <c r="B126" s="36"/>
      <c r="C126" s="209" t="s">
        <v>145</v>
      </c>
      <c r="D126" s="209" t="s">
        <v>110</v>
      </c>
      <c r="E126" s="210" t="s">
        <v>146</v>
      </c>
      <c r="F126" s="211" t="s">
        <v>147</v>
      </c>
      <c r="G126" s="212" t="s">
        <v>139</v>
      </c>
      <c r="H126" s="213">
        <v>5</v>
      </c>
      <c r="I126" s="214"/>
      <c r="J126" s="215">
        <f>ROUND(I126*H126,2)</f>
        <v>0</v>
      </c>
      <c r="K126" s="216"/>
      <c r="L126" s="41"/>
      <c r="M126" s="217" t="s">
        <v>1</v>
      </c>
      <c r="N126" s="218" t="s">
        <v>40</v>
      </c>
      <c r="O126" s="88"/>
      <c r="P126" s="219">
        <f>O126*H126</f>
        <v>0</v>
      </c>
      <c r="Q126" s="219">
        <v>0.0085400000000000007</v>
      </c>
      <c r="R126" s="219">
        <f>Q126*H126</f>
        <v>0.042700000000000002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114</v>
      </c>
      <c r="AT126" s="221" t="s">
        <v>110</v>
      </c>
      <c r="AU126" s="221" t="s">
        <v>82</v>
      </c>
      <c r="AY126" s="14" t="s">
        <v>107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80</v>
      </c>
      <c r="BK126" s="222">
        <f>ROUND(I126*H126,2)</f>
        <v>0</v>
      </c>
      <c r="BL126" s="14" t="s">
        <v>114</v>
      </c>
      <c r="BM126" s="221" t="s">
        <v>148</v>
      </c>
    </row>
    <row r="127" s="2" customFormat="1" ht="24.15" customHeight="1">
      <c r="A127" s="35"/>
      <c r="B127" s="36"/>
      <c r="C127" s="209" t="s">
        <v>149</v>
      </c>
      <c r="D127" s="209" t="s">
        <v>110</v>
      </c>
      <c r="E127" s="210" t="s">
        <v>150</v>
      </c>
      <c r="F127" s="211" t="s">
        <v>151</v>
      </c>
      <c r="G127" s="212" t="s">
        <v>139</v>
      </c>
      <c r="H127" s="213">
        <v>1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40</v>
      </c>
      <c r="O127" s="88"/>
      <c r="P127" s="219">
        <f>O127*H127</f>
        <v>0</v>
      </c>
      <c r="Q127" s="219">
        <v>0.011990000000000001</v>
      </c>
      <c r="R127" s="219">
        <f>Q127*H127</f>
        <v>0.011990000000000001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114</v>
      </c>
      <c r="AT127" s="221" t="s">
        <v>110</v>
      </c>
      <c r="AU127" s="221" t="s">
        <v>82</v>
      </c>
      <c r="AY127" s="14" t="s">
        <v>107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80</v>
      </c>
      <c r="BK127" s="222">
        <f>ROUND(I127*H127,2)</f>
        <v>0</v>
      </c>
      <c r="BL127" s="14" t="s">
        <v>114</v>
      </c>
      <c r="BM127" s="221" t="s">
        <v>152</v>
      </c>
    </row>
    <row r="128" s="2" customFormat="1" ht="24.15" customHeight="1">
      <c r="A128" s="35"/>
      <c r="B128" s="36"/>
      <c r="C128" s="209" t="s">
        <v>153</v>
      </c>
      <c r="D128" s="209" t="s">
        <v>110</v>
      </c>
      <c r="E128" s="210" t="s">
        <v>154</v>
      </c>
      <c r="F128" s="211" t="s">
        <v>155</v>
      </c>
      <c r="G128" s="212" t="s">
        <v>118</v>
      </c>
      <c r="H128" s="213">
        <v>14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40</v>
      </c>
      <c r="O128" s="88"/>
      <c r="P128" s="219">
        <f>O128*H128</f>
        <v>0</v>
      </c>
      <c r="Q128" s="219">
        <v>0.00115</v>
      </c>
      <c r="R128" s="219">
        <f>Q128*H128</f>
        <v>0.0161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114</v>
      </c>
      <c r="AT128" s="221" t="s">
        <v>110</v>
      </c>
      <c r="AU128" s="221" t="s">
        <v>82</v>
      </c>
      <c r="AY128" s="14" t="s">
        <v>107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80</v>
      </c>
      <c r="BK128" s="222">
        <f>ROUND(I128*H128,2)</f>
        <v>0</v>
      </c>
      <c r="BL128" s="14" t="s">
        <v>114</v>
      </c>
      <c r="BM128" s="221" t="s">
        <v>156</v>
      </c>
    </row>
    <row r="129" s="2" customFormat="1" ht="24.15" customHeight="1">
      <c r="A129" s="35"/>
      <c r="B129" s="36"/>
      <c r="C129" s="209" t="s">
        <v>8</v>
      </c>
      <c r="D129" s="209" t="s">
        <v>110</v>
      </c>
      <c r="E129" s="210" t="s">
        <v>157</v>
      </c>
      <c r="F129" s="211" t="s">
        <v>158</v>
      </c>
      <c r="G129" s="212" t="s">
        <v>118</v>
      </c>
      <c r="H129" s="213">
        <v>15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40</v>
      </c>
      <c r="O129" s="88"/>
      <c r="P129" s="219">
        <f>O129*H129</f>
        <v>0</v>
      </c>
      <c r="Q129" s="219">
        <v>0.0023700000000000001</v>
      </c>
      <c r="R129" s="219">
        <f>Q129*H129</f>
        <v>0.035550000000000005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114</v>
      </c>
      <c r="AT129" s="221" t="s">
        <v>110</v>
      </c>
      <c r="AU129" s="221" t="s">
        <v>82</v>
      </c>
      <c r="AY129" s="14" t="s">
        <v>107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80</v>
      </c>
      <c r="BK129" s="222">
        <f>ROUND(I129*H129,2)</f>
        <v>0</v>
      </c>
      <c r="BL129" s="14" t="s">
        <v>114</v>
      </c>
      <c r="BM129" s="221" t="s">
        <v>159</v>
      </c>
    </row>
    <row r="130" s="2" customFormat="1" ht="24.15" customHeight="1">
      <c r="A130" s="35"/>
      <c r="B130" s="36"/>
      <c r="C130" s="209" t="s">
        <v>160</v>
      </c>
      <c r="D130" s="209" t="s">
        <v>110</v>
      </c>
      <c r="E130" s="210" t="s">
        <v>161</v>
      </c>
      <c r="F130" s="211" t="s">
        <v>162</v>
      </c>
      <c r="G130" s="212" t="s">
        <v>118</v>
      </c>
      <c r="H130" s="213">
        <v>16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40</v>
      </c>
      <c r="O130" s="88"/>
      <c r="P130" s="219">
        <f>O130*H130</f>
        <v>0</v>
      </c>
      <c r="Q130" s="219">
        <v>0.00364</v>
      </c>
      <c r="R130" s="219">
        <f>Q130*H130</f>
        <v>0.05824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114</v>
      </c>
      <c r="AT130" s="221" t="s">
        <v>110</v>
      </c>
      <c r="AU130" s="221" t="s">
        <v>82</v>
      </c>
      <c r="AY130" s="14" t="s">
        <v>107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80</v>
      </c>
      <c r="BK130" s="222">
        <f>ROUND(I130*H130,2)</f>
        <v>0</v>
      </c>
      <c r="BL130" s="14" t="s">
        <v>114</v>
      </c>
      <c r="BM130" s="221" t="s">
        <v>163</v>
      </c>
    </row>
    <row r="131" s="2" customFormat="1" ht="24.15" customHeight="1">
      <c r="A131" s="35"/>
      <c r="B131" s="36"/>
      <c r="C131" s="209" t="s">
        <v>164</v>
      </c>
      <c r="D131" s="209" t="s">
        <v>110</v>
      </c>
      <c r="E131" s="210" t="s">
        <v>165</v>
      </c>
      <c r="F131" s="211" t="s">
        <v>166</v>
      </c>
      <c r="G131" s="212" t="s">
        <v>118</v>
      </c>
      <c r="H131" s="213">
        <v>108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40</v>
      </c>
      <c r="O131" s="88"/>
      <c r="P131" s="219">
        <f>O131*H131</f>
        <v>0</v>
      </c>
      <c r="Q131" s="219">
        <v>0.0060099999999999997</v>
      </c>
      <c r="R131" s="219">
        <f>Q131*H131</f>
        <v>0.64907999999999999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114</v>
      </c>
      <c r="AT131" s="221" t="s">
        <v>110</v>
      </c>
      <c r="AU131" s="221" t="s">
        <v>82</v>
      </c>
      <c r="AY131" s="14" t="s">
        <v>107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80</v>
      </c>
      <c r="BK131" s="222">
        <f>ROUND(I131*H131,2)</f>
        <v>0</v>
      </c>
      <c r="BL131" s="14" t="s">
        <v>114</v>
      </c>
      <c r="BM131" s="221" t="s">
        <v>167</v>
      </c>
    </row>
    <row r="132" s="2" customFormat="1" ht="24.15" customHeight="1">
      <c r="A132" s="35"/>
      <c r="B132" s="36"/>
      <c r="C132" s="209" t="s">
        <v>168</v>
      </c>
      <c r="D132" s="209" t="s">
        <v>110</v>
      </c>
      <c r="E132" s="210" t="s">
        <v>169</v>
      </c>
      <c r="F132" s="211" t="s">
        <v>170</v>
      </c>
      <c r="G132" s="212" t="s">
        <v>118</v>
      </c>
      <c r="H132" s="213">
        <v>104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40</v>
      </c>
      <c r="O132" s="88"/>
      <c r="P132" s="219">
        <f>O132*H132</f>
        <v>0</v>
      </c>
      <c r="Q132" s="219">
        <v>0.0143</v>
      </c>
      <c r="R132" s="219">
        <f>Q132*H132</f>
        <v>1.4872000000000001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114</v>
      </c>
      <c r="AT132" s="221" t="s">
        <v>110</v>
      </c>
      <c r="AU132" s="221" t="s">
        <v>82</v>
      </c>
      <c r="AY132" s="14" t="s">
        <v>107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80</v>
      </c>
      <c r="BK132" s="222">
        <f>ROUND(I132*H132,2)</f>
        <v>0</v>
      </c>
      <c r="BL132" s="14" t="s">
        <v>114</v>
      </c>
      <c r="BM132" s="221" t="s">
        <v>171</v>
      </c>
    </row>
    <row r="133" s="2" customFormat="1" ht="16.5" customHeight="1">
      <c r="A133" s="35"/>
      <c r="B133" s="36"/>
      <c r="C133" s="209" t="s">
        <v>114</v>
      </c>
      <c r="D133" s="209" t="s">
        <v>110</v>
      </c>
      <c r="E133" s="210" t="s">
        <v>172</v>
      </c>
      <c r="F133" s="211" t="s">
        <v>173</v>
      </c>
      <c r="G133" s="212" t="s">
        <v>174</v>
      </c>
      <c r="H133" s="213">
        <v>1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40</v>
      </c>
      <c r="O133" s="88"/>
      <c r="P133" s="219">
        <f>O133*H133</f>
        <v>0</v>
      </c>
      <c r="Q133" s="219">
        <v>6.9999999999999994E-05</v>
      </c>
      <c r="R133" s="219">
        <f>Q133*H133</f>
        <v>6.9999999999999994E-05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114</v>
      </c>
      <c r="AT133" s="221" t="s">
        <v>110</v>
      </c>
      <c r="AU133" s="221" t="s">
        <v>82</v>
      </c>
      <c r="AY133" s="14" t="s">
        <v>107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80</v>
      </c>
      <c r="BK133" s="222">
        <f>ROUND(I133*H133,2)</f>
        <v>0</v>
      </c>
      <c r="BL133" s="14" t="s">
        <v>114</v>
      </c>
      <c r="BM133" s="221" t="s">
        <v>175</v>
      </c>
    </row>
    <row r="134" s="2" customFormat="1" ht="24.15" customHeight="1">
      <c r="A134" s="35"/>
      <c r="B134" s="36"/>
      <c r="C134" s="209" t="s">
        <v>176</v>
      </c>
      <c r="D134" s="209" t="s">
        <v>110</v>
      </c>
      <c r="E134" s="210" t="s">
        <v>177</v>
      </c>
      <c r="F134" s="211" t="s">
        <v>178</v>
      </c>
      <c r="G134" s="212" t="s">
        <v>118</v>
      </c>
      <c r="H134" s="213">
        <v>1</v>
      </c>
      <c r="I134" s="214"/>
      <c r="J134" s="215">
        <f>ROUND(I134*H134,2)</f>
        <v>0</v>
      </c>
      <c r="K134" s="216"/>
      <c r="L134" s="41"/>
      <c r="M134" s="217" t="s">
        <v>1</v>
      </c>
      <c r="N134" s="218" t="s">
        <v>40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114</v>
      </c>
      <c r="AT134" s="221" t="s">
        <v>110</v>
      </c>
      <c r="AU134" s="221" t="s">
        <v>82</v>
      </c>
      <c r="AY134" s="14" t="s">
        <v>107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80</v>
      </c>
      <c r="BK134" s="222">
        <f>ROUND(I134*H134,2)</f>
        <v>0</v>
      </c>
      <c r="BL134" s="14" t="s">
        <v>114</v>
      </c>
      <c r="BM134" s="221" t="s">
        <v>179</v>
      </c>
    </row>
    <row r="135" s="2" customFormat="1" ht="21.75" customHeight="1">
      <c r="A135" s="35"/>
      <c r="B135" s="36"/>
      <c r="C135" s="223" t="s">
        <v>180</v>
      </c>
      <c r="D135" s="223" t="s">
        <v>181</v>
      </c>
      <c r="E135" s="224" t="s">
        <v>182</v>
      </c>
      <c r="F135" s="225" t="s">
        <v>183</v>
      </c>
      <c r="G135" s="226" t="s">
        <v>118</v>
      </c>
      <c r="H135" s="227">
        <v>14</v>
      </c>
      <c r="I135" s="228"/>
      <c r="J135" s="229">
        <f>ROUND(I135*H135,2)</f>
        <v>0</v>
      </c>
      <c r="K135" s="230"/>
      <c r="L135" s="231"/>
      <c r="M135" s="232" t="s">
        <v>1</v>
      </c>
      <c r="N135" s="233" t="s">
        <v>40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184</v>
      </c>
      <c r="AT135" s="221" t="s">
        <v>181</v>
      </c>
      <c r="AU135" s="221" t="s">
        <v>82</v>
      </c>
      <c r="AY135" s="14" t="s">
        <v>107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80</v>
      </c>
      <c r="BK135" s="222">
        <f>ROUND(I135*H135,2)</f>
        <v>0</v>
      </c>
      <c r="BL135" s="14" t="s">
        <v>114</v>
      </c>
      <c r="BM135" s="221" t="s">
        <v>185</v>
      </c>
    </row>
    <row r="136" s="2" customFormat="1" ht="21.75" customHeight="1">
      <c r="A136" s="35"/>
      <c r="B136" s="36"/>
      <c r="C136" s="223" t="s">
        <v>186</v>
      </c>
      <c r="D136" s="223" t="s">
        <v>181</v>
      </c>
      <c r="E136" s="224" t="s">
        <v>187</v>
      </c>
      <c r="F136" s="225" t="s">
        <v>188</v>
      </c>
      <c r="G136" s="226" t="s">
        <v>118</v>
      </c>
      <c r="H136" s="227">
        <v>15</v>
      </c>
      <c r="I136" s="228"/>
      <c r="J136" s="229">
        <f>ROUND(I136*H136,2)</f>
        <v>0</v>
      </c>
      <c r="K136" s="230"/>
      <c r="L136" s="231"/>
      <c r="M136" s="232" t="s">
        <v>1</v>
      </c>
      <c r="N136" s="233" t="s">
        <v>40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184</v>
      </c>
      <c r="AT136" s="221" t="s">
        <v>181</v>
      </c>
      <c r="AU136" s="221" t="s">
        <v>82</v>
      </c>
      <c r="AY136" s="14" t="s">
        <v>107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80</v>
      </c>
      <c r="BK136" s="222">
        <f>ROUND(I136*H136,2)</f>
        <v>0</v>
      </c>
      <c r="BL136" s="14" t="s">
        <v>114</v>
      </c>
      <c r="BM136" s="221" t="s">
        <v>189</v>
      </c>
    </row>
    <row r="137" s="2" customFormat="1" ht="21.75" customHeight="1">
      <c r="A137" s="35"/>
      <c r="B137" s="36"/>
      <c r="C137" s="223" t="s">
        <v>190</v>
      </c>
      <c r="D137" s="223" t="s">
        <v>181</v>
      </c>
      <c r="E137" s="224" t="s">
        <v>191</v>
      </c>
      <c r="F137" s="225" t="s">
        <v>192</v>
      </c>
      <c r="G137" s="226" t="s">
        <v>118</v>
      </c>
      <c r="H137" s="227">
        <v>16</v>
      </c>
      <c r="I137" s="228"/>
      <c r="J137" s="229">
        <f>ROUND(I137*H137,2)</f>
        <v>0</v>
      </c>
      <c r="K137" s="230"/>
      <c r="L137" s="231"/>
      <c r="M137" s="232" t="s">
        <v>1</v>
      </c>
      <c r="N137" s="233" t="s">
        <v>40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184</v>
      </c>
      <c r="AT137" s="221" t="s">
        <v>181</v>
      </c>
      <c r="AU137" s="221" t="s">
        <v>82</v>
      </c>
      <c r="AY137" s="14" t="s">
        <v>107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80</v>
      </c>
      <c r="BK137" s="222">
        <f>ROUND(I137*H137,2)</f>
        <v>0</v>
      </c>
      <c r="BL137" s="14" t="s">
        <v>114</v>
      </c>
      <c r="BM137" s="221" t="s">
        <v>193</v>
      </c>
    </row>
    <row r="138" s="2" customFormat="1" ht="21.75" customHeight="1">
      <c r="A138" s="35"/>
      <c r="B138" s="36"/>
      <c r="C138" s="223" t="s">
        <v>7</v>
      </c>
      <c r="D138" s="223" t="s">
        <v>181</v>
      </c>
      <c r="E138" s="224" t="s">
        <v>194</v>
      </c>
      <c r="F138" s="225" t="s">
        <v>195</v>
      </c>
      <c r="G138" s="226" t="s">
        <v>118</v>
      </c>
      <c r="H138" s="227">
        <v>108</v>
      </c>
      <c r="I138" s="228"/>
      <c r="J138" s="229">
        <f>ROUND(I138*H138,2)</f>
        <v>0</v>
      </c>
      <c r="K138" s="230"/>
      <c r="L138" s="231"/>
      <c r="M138" s="232" t="s">
        <v>1</v>
      </c>
      <c r="N138" s="233" t="s">
        <v>40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184</v>
      </c>
      <c r="AT138" s="221" t="s">
        <v>181</v>
      </c>
      <c r="AU138" s="221" t="s">
        <v>82</v>
      </c>
      <c r="AY138" s="14" t="s">
        <v>107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80</v>
      </c>
      <c r="BK138" s="222">
        <f>ROUND(I138*H138,2)</f>
        <v>0</v>
      </c>
      <c r="BL138" s="14" t="s">
        <v>114</v>
      </c>
      <c r="BM138" s="221" t="s">
        <v>196</v>
      </c>
    </row>
    <row r="139" s="2" customFormat="1" ht="21.75" customHeight="1">
      <c r="A139" s="35"/>
      <c r="B139" s="36"/>
      <c r="C139" s="223" t="s">
        <v>197</v>
      </c>
      <c r="D139" s="223" t="s">
        <v>181</v>
      </c>
      <c r="E139" s="224" t="s">
        <v>198</v>
      </c>
      <c r="F139" s="225" t="s">
        <v>199</v>
      </c>
      <c r="G139" s="226" t="s">
        <v>118</v>
      </c>
      <c r="H139" s="227">
        <v>104</v>
      </c>
      <c r="I139" s="228"/>
      <c r="J139" s="229">
        <f>ROUND(I139*H139,2)</f>
        <v>0</v>
      </c>
      <c r="K139" s="230"/>
      <c r="L139" s="231"/>
      <c r="M139" s="232" t="s">
        <v>1</v>
      </c>
      <c r="N139" s="233" t="s">
        <v>40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184</v>
      </c>
      <c r="AT139" s="221" t="s">
        <v>181</v>
      </c>
      <c r="AU139" s="221" t="s">
        <v>82</v>
      </c>
      <c r="AY139" s="14" t="s">
        <v>107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80</v>
      </c>
      <c r="BK139" s="222">
        <f>ROUND(I139*H139,2)</f>
        <v>0</v>
      </c>
      <c r="BL139" s="14" t="s">
        <v>114</v>
      </c>
      <c r="BM139" s="221" t="s">
        <v>200</v>
      </c>
    </row>
    <row r="140" s="2" customFormat="1" ht="24.15" customHeight="1">
      <c r="A140" s="35"/>
      <c r="B140" s="36"/>
      <c r="C140" s="209" t="s">
        <v>201</v>
      </c>
      <c r="D140" s="209" t="s">
        <v>110</v>
      </c>
      <c r="E140" s="210" t="s">
        <v>202</v>
      </c>
      <c r="F140" s="211" t="s">
        <v>203</v>
      </c>
      <c r="G140" s="212" t="s">
        <v>113</v>
      </c>
      <c r="H140" s="213">
        <v>3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40</v>
      </c>
      <c r="O140" s="88"/>
      <c r="P140" s="219">
        <f>O140*H140</f>
        <v>0</v>
      </c>
      <c r="Q140" s="219">
        <v>0.00018000000000000001</v>
      </c>
      <c r="R140" s="219">
        <f>Q140*H140</f>
        <v>0.00054000000000000001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114</v>
      </c>
      <c r="AT140" s="221" t="s">
        <v>110</v>
      </c>
      <c r="AU140" s="221" t="s">
        <v>82</v>
      </c>
      <c r="AY140" s="14" t="s">
        <v>107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80</v>
      </c>
      <c r="BK140" s="222">
        <f>ROUND(I140*H140,2)</f>
        <v>0</v>
      </c>
      <c r="BL140" s="14" t="s">
        <v>114</v>
      </c>
      <c r="BM140" s="221" t="s">
        <v>204</v>
      </c>
    </row>
    <row r="141" s="2" customFormat="1" ht="24.15" customHeight="1">
      <c r="A141" s="35"/>
      <c r="B141" s="36"/>
      <c r="C141" s="209" t="s">
        <v>205</v>
      </c>
      <c r="D141" s="209" t="s">
        <v>110</v>
      </c>
      <c r="E141" s="210" t="s">
        <v>206</v>
      </c>
      <c r="F141" s="211" t="s">
        <v>207</v>
      </c>
      <c r="G141" s="212" t="s">
        <v>113</v>
      </c>
      <c r="H141" s="213">
        <v>5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40</v>
      </c>
      <c r="O141" s="88"/>
      <c r="P141" s="219">
        <f>O141*H141</f>
        <v>0</v>
      </c>
      <c r="Q141" s="219">
        <v>0.00029999999999999997</v>
      </c>
      <c r="R141" s="219">
        <f>Q141*H141</f>
        <v>0.0014999999999999998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114</v>
      </c>
      <c r="AT141" s="221" t="s">
        <v>110</v>
      </c>
      <c r="AU141" s="221" t="s">
        <v>82</v>
      </c>
      <c r="AY141" s="14" t="s">
        <v>107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80</v>
      </c>
      <c r="BK141" s="222">
        <f>ROUND(I141*H141,2)</f>
        <v>0</v>
      </c>
      <c r="BL141" s="14" t="s">
        <v>114</v>
      </c>
      <c r="BM141" s="221" t="s">
        <v>208</v>
      </c>
    </row>
    <row r="142" s="2" customFormat="1" ht="24.15" customHeight="1">
      <c r="A142" s="35"/>
      <c r="B142" s="36"/>
      <c r="C142" s="209" t="s">
        <v>209</v>
      </c>
      <c r="D142" s="209" t="s">
        <v>110</v>
      </c>
      <c r="E142" s="210" t="s">
        <v>210</v>
      </c>
      <c r="F142" s="211" t="s">
        <v>211</v>
      </c>
      <c r="G142" s="212" t="s">
        <v>113</v>
      </c>
      <c r="H142" s="213">
        <v>5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40</v>
      </c>
      <c r="O142" s="88"/>
      <c r="P142" s="219">
        <f>O142*H142</f>
        <v>0</v>
      </c>
      <c r="Q142" s="219">
        <v>0.00036000000000000002</v>
      </c>
      <c r="R142" s="219">
        <f>Q142*H142</f>
        <v>0.0018000000000000002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114</v>
      </c>
      <c r="AT142" s="221" t="s">
        <v>110</v>
      </c>
      <c r="AU142" s="221" t="s">
        <v>82</v>
      </c>
      <c r="AY142" s="14" t="s">
        <v>107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80</v>
      </c>
      <c r="BK142" s="222">
        <f>ROUND(I142*H142,2)</f>
        <v>0</v>
      </c>
      <c r="BL142" s="14" t="s">
        <v>114</v>
      </c>
      <c r="BM142" s="221" t="s">
        <v>212</v>
      </c>
    </row>
    <row r="143" s="2" customFormat="1" ht="24.15" customHeight="1">
      <c r="A143" s="35"/>
      <c r="B143" s="36"/>
      <c r="C143" s="209" t="s">
        <v>213</v>
      </c>
      <c r="D143" s="209" t="s">
        <v>110</v>
      </c>
      <c r="E143" s="210" t="s">
        <v>214</v>
      </c>
      <c r="F143" s="211" t="s">
        <v>215</v>
      </c>
      <c r="G143" s="212" t="s">
        <v>113</v>
      </c>
      <c r="H143" s="213">
        <v>5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40</v>
      </c>
      <c r="O143" s="88"/>
      <c r="P143" s="219">
        <f>O143*H143</f>
        <v>0</v>
      </c>
      <c r="Q143" s="219">
        <v>0.00075000000000000002</v>
      </c>
      <c r="R143" s="219">
        <f>Q143*H143</f>
        <v>0.0037499999999999999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114</v>
      </c>
      <c r="AT143" s="221" t="s">
        <v>110</v>
      </c>
      <c r="AU143" s="221" t="s">
        <v>82</v>
      </c>
      <c r="AY143" s="14" t="s">
        <v>107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80</v>
      </c>
      <c r="BK143" s="222">
        <f>ROUND(I143*H143,2)</f>
        <v>0</v>
      </c>
      <c r="BL143" s="14" t="s">
        <v>114</v>
      </c>
      <c r="BM143" s="221" t="s">
        <v>216</v>
      </c>
    </row>
    <row r="144" s="2" customFormat="1" ht="24.15" customHeight="1">
      <c r="A144" s="35"/>
      <c r="B144" s="36"/>
      <c r="C144" s="209" t="s">
        <v>217</v>
      </c>
      <c r="D144" s="209" t="s">
        <v>110</v>
      </c>
      <c r="E144" s="210" t="s">
        <v>218</v>
      </c>
      <c r="F144" s="211" t="s">
        <v>219</v>
      </c>
      <c r="G144" s="212" t="s">
        <v>113</v>
      </c>
      <c r="H144" s="213">
        <v>2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40</v>
      </c>
      <c r="O144" s="88"/>
      <c r="P144" s="219">
        <f>O144*H144</f>
        <v>0</v>
      </c>
      <c r="Q144" s="219">
        <v>0.00098999999999999999</v>
      </c>
      <c r="R144" s="219">
        <f>Q144*H144</f>
        <v>0.00198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114</v>
      </c>
      <c r="AT144" s="221" t="s">
        <v>110</v>
      </c>
      <c r="AU144" s="221" t="s">
        <v>82</v>
      </c>
      <c r="AY144" s="14" t="s">
        <v>107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80</v>
      </c>
      <c r="BK144" s="222">
        <f>ROUND(I144*H144,2)</f>
        <v>0</v>
      </c>
      <c r="BL144" s="14" t="s">
        <v>114</v>
      </c>
      <c r="BM144" s="221" t="s">
        <v>220</v>
      </c>
    </row>
    <row r="145" s="2" customFormat="1" ht="24.15" customHeight="1">
      <c r="A145" s="35"/>
      <c r="B145" s="36"/>
      <c r="C145" s="209" t="s">
        <v>221</v>
      </c>
      <c r="D145" s="209" t="s">
        <v>110</v>
      </c>
      <c r="E145" s="210" t="s">
        <v>222</v>
      </c>
      <c r="F145" s="211" t="s">
        <v>223</v>
      </c>
      <c r="G145" s="212" t="s">
        <v>118</v>
      </c>
      <c r="H145" s="213">
        <v>29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40</v>
      </c>
      <c r="O145" s="88"/>
      <c r="P145" s="219">
        <f>O145*H145</f>
        <v>0</v>
      </c>
      <c r="Q145" s="219">
        <v>2.0000000000000002E-05</v>
      </c>
      <c r="R145" s="219">
        <f>Q145*H145</f>
        <v>0.00058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114</v>
      </c>
      <c r="AT145" s="221" t="s">
        <v>110</v>
      </c>
      <c r="AU145" s="221" t="s">
        <v>82</v>
      </c>
      <c r="AY145" s="14" t="s">
        <v>107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80</v>
      </c>
      <c r="BK145" s="222">
        <f>ROUND(I145*H145,2)</f>
        <v>0</v>
      </c>
      <c r="BL145" s="14" t="s">
        <v>114</v>
      </c>
      <c r="BM145" s="221" t="s">
        <v>224</v>
      </c>
    </row>
    <row r="146" s="2" customFormat="1" ht="24.15" customHeight="1">
      <c r="A146" s="35"/>
      <c r="B146" s="36"/>
      <c r="C146" s="209" t="s">
        <v>225</v>
      </c>
      <c r="D146" s="209" t="s">
        <v>110</v>
      </c>
      <c r="E146" s="210" t="s">
        <v>226</v>
      </c>
      <c r="F146" s="211" t="s">
        <v>227</v>
      </c>
      <c r="G146" s="212" t="s">
        <v>118</v>
      </c>
      <c r="H146" s="213">
        <v>228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40</v>
      </c>
      <c r="O146" s="88"/>
      <c r="P146" s="219">
        <f>O146*H146</f>
        <v>0</v>
      </c>
      <c r="Q146" s="219">
        <v>6.0000000000000002E-05</v>
      </c>
      <c r="R146" s="219">
        <f>Q146*H146</f>
        <v>0.013680000000000001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114</v>
      </c>
      <c r="AT146" s="221" t="s">
        <v>110</v>
      </c>
      <c r="AU146" s="221" t="s">
        <v>82</v>
      </c>
      <c r="AY146" s="14" t="s">
        <v>107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80</v>
      </c>
      <c r="BK146" s="222">
        <f>ROUND(I146*H146,2)</f>
        <v>0</v>
      </c>
      <c r="BL146" s="14" t="s">
        <v>114</v>
      </c>
      <c r="BM146" s="221" t="s">
        <v>228</v>
      </c>
    </row>
    <row r="147" s="2" customFormat="1" ht="21.75" customHeight="1">
      <c r="A147" s="35"/>
      <c r="B147" s="36"/>
      <c r="C147" s="209" t="s">
        <v>229</v>
      </c>
      <c r="D147" s="209" t="s">
        <v>110</v>
      </c>
      <c r="E147" s="210" t="s">
        <v>230</v>
      </c>
      <c r="F147" s="211" t="s">
        <v>231</v>
      </c>
      <c r="G147" s="212" t="s">
        <v>118</v>
      </c>
      <c r="H147" s="213">
        <v>257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40</v>
      </c>
      <c r="O147" s="88"/>
      <c r="P147" s="219">
        <f>O147*H147</f>
        <v>0</v>
      </c>
      <c r="Q147" s="219">
        <v>1.0000000000000001E-05</v>
      </c>
      <c r="R147" s="219">
        <f>Q147*H147</f>
        <v>0.0025700000000000002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114</v>
      </c>
      <c r="AT147" s="221" t="s">
        <v>110</v>
      </c>
      <c r="AU147" s="221" t="s">
        <v>82</v>
      </c>
      <c r="AY147" s="14" t="s">
        <v>107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80</v>
      </c>
      <c r="BK147" s="222">
        <f>ROUND(I147*H147,2)</f>
        <v>0</v>
      </c>
      <c r="BL147" s="14" t="s">
        <v>114</v>
      </c>
      <c r="BM147" s="221" t="s">
        <v>232</v>
      </c>
    </row>
    <row r="148" s="2" customFormat="1" ht="24.15" customHeight="1">
      <c r="A148" s="35"/>
      <c r="B148" s="36"/>
      <c r="C148" s="209" t="s">
        <v>233</v>
      </c>
      <c r="D148" s="209" t="s">
        <v>110</v>
      </c>
      <c r="E148" s="210" t="s">
        <v>234</v>
      </c>
      <c r="F148" s="211" t="s">
        <v>235</v>
      </c>
      <c r="G148" s="212" t="s">
        <v>236</v>
      </c>
      <c r="H148" s="234"/>
      <c r="I148" s="214"/>
      <c r="J148" s="215">
        <f>ROUND(I148*H148,2)</f>
        <v>0</v>
      </c>
      <c r="K148" s="216"/>
      <c r="L148" s="41"/>
      <c r="M148" s="217" t="s">
        <v>1</v>
      </c>
      <c r="N148" s="218" t="s">
        <v>40</v>
      </c>
      <c r="O148" s="88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114</v>
      </c>
      <c r="AT148" s="221" t="s">
        <v>110</v>
      </c>
      <c r="AU148" s="221" t="s">
        <v>82</v>
      </c>
      <c r="AY148" s="14" t="s">
        <v>107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80</v>
      </c>
      <c r="BK148" s="222">
        <f>ROUND(I148*H148,2)</f>
        <v>0</v>
      </c>
      <c r="BL148" s="14" t="s">
        <v>114</v>
      </c>
      <c r="BM148" s="221" t="s">
        <v>237</v>
      </c>
    </row>
    <row r="149" s="12" customFormat="1" ht="25.92" customHeight="1">
      <c r="A149" s="12"/>
      <c r="B149" s="193"/>
      <c r="C149" s="194"/>
      <c r="D149" s="195" t="s">
        <v>74</v>
      </c>
      <c r="E149" s="196" t="s">
        <v>238</v>
      </c>
      <c r="F149" s="196" t="s">
        <v>239</v>
      </c>
      <c r="G149" s="194"/>
      <c r="H149" s="194"/>
      <c r="I149" s="197"/>
      <c r="J149" s="198">
        <f>BK149</f>
        <v>0</v>
      </c>
      <c r="K149" s="194"/>
      <c r="L149" s="199"/>
      <c r="M149" s="200"/>
      <c r="N149" s="201"/>
      <c r="O149" s="201"/>
      <c r="P149" s="202">
        <f>SUM(P150:P158)</f>
        <v>0</v>
      </c>
      <c r="Q149" s="201"/>
      <c r="R149" s="202">
        <f>SUM(R150:R158)</f>
        <v>0</v>
      </c>
      <c r="S149" s="201"/>
      <c r="T149" s="203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4" t="s">
        <v>124</v>
      </c>
      <c r="AT149" s="205" t="s">
        <v>74</v>
      </c>
      <c r="AU149" s="205" t="s">
        <v>75</v>
      </c>
      <c r="AY149" s="204" t="s">
        <v>107</v>
      </c>
      <c r="BK149" s="206">
        <f>SUM(BK150:BK158)</f>
        <v>0</v>
      </c>
    </row>
    <row r="150" s="2" customFormat="1" ht="16.5" customHeight="1">
      <c r="A150" s="35"/>
      <c r="B150" s="36"/>
      <c r="C150" s="209" t="s">
        <v>184</v>
      </c>
      <c r="D150" s="209" t="s">
        <v>110</v>
      </c>
      <c r="E150" s="210" t="s">
        <v>240</v>
      </c>
      <c r="F150" s="211" t="s">
        <v>241</v>
      </c>
      <c r="G150" s="212" t="s">
        <v>174</v>
      </c>
      <c r="H150" s="213">
        <v>1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40</v>
      </c>
      <c r="O150" s="88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242</v>
      </c>
      <c r="AT150" s="221" t="s">
        <v>110</v>
      </c>
      <c r="AU150" s="221" t="s">
        <v>80</v>
      </c>
      <c r="AY150" s="14" t="s">
        <v>107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80</v>
      </c>
      <c r="BK150" s="222">
        <f>ROUND(I150*H150,2)</f>
        <v>0</v>
      </c>
      <c r="BL150" s="14" t="s">
        <v>242</v>
      </c>
      <c r="BM150" s="221" t="s">
        <v>243</v>
      </c>
    </row>
    <row r="151" s="2" customFormat="1" ht="16.5" customHeight="1">
      <c r="A151" s="35"/>
      <c r="B151" s="36"/>
      <c r="C151" s="209" t="s">
        <v>244</v>
      </c>
      <c r="D151" s="209" t="s">
        <v>110</v>
      </c>
      <c r="E151" s="210" t="s">
        <v>245</v>
      </c>
      <c r="F151" s="211" t="s">
        <v>246</v>
      </c>
      <c r="G151" s="212" t="s">
        <v>174</v>
      </c>
      <c r="H151" s="213">
        <v>1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40</v>
      </c>
      <c r="O151" s="88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242</v>
      </c>
      <c r="AT151" s="221" t="s">
        <v>110</v>
      </c>
      <c r="AU151" s="221" t="s">
        <v>80</v>
      </c>
      <c r="AY151" s="14" t="s">
        <v>107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80</v>
      </c>
      <c r="BK151" s="222">
        <f>ROUND(I151*H151,2)</f>
        <v>0</v>
      </c>
      <c r="BL151" s="14" t="s">
        <v>242</v>
      </c>
      <c r="BM151" s="221" t="s">
        <v>247</v>
      </c>
    </row>
    <row r="152" s="2" customFormat="1" ht="16.5" customHeight="1">
      <c r="A152" s="35"/>
      <c r="B152" s="36"/>
      <c r="C152" s="209" t="s">
        <v>248</v>
      </c>
      <c r="D152" s="209" t="s">
        <v>110</v>
      </c>
      <c r="E152" s="210" t="s">
        <v>249</v>
      </c>
      <c r="F152" s="211" t="s">
        <v>250</v>
      </c>
      <c r="G152" s="212" t="s">
        <v>174</v>
      </c>
      <c r="H152" s="213">
        <v>1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40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242</v>
      </c>
      <c r="AT152" s="221" t="s">
        <v>110</v>
      </c>
      <c r="AU152" s="221" t="s">
        <v>80</v>
      </c>
      <c r="AY152" s="14" t="s">
        <v>107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80</v>
      </c>
      <c r="BK152" s="222">
        <f>ROUND(I152*H152,2)</f>
        <v>0</v>
      </c>
      <c r="BL152" s="14" t="s">
        <v>242</v>
      </c>
      <c r="BM152" s="221" t="s">
        <v>251</v>
      </c>
    </row>
    <row r="153" s="2" customFormat="1" ht="16.5" customHeight="1">
      <c r="A153" s="35"/>
      <c r="B153" s="36"/>
      <c r="C153" s="209" t="s">
        <v>252</v>
      </c>
      <c r="D153" s="209" t="s">
        <v>110</v>
      </c>
      <c r="E153" s="210" t="s">
        <v>253</v>
      </c>
      <c r="F153" s="211" t="s">
        <v>254</v>
      </c>
      <c r="G153" s="212" t="s">
        <v>174</v>
      </c>
      <c r="H153" s="213">
        <v>1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40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242</v>
      </c>
      <c r="AT153" s="221" t="s">
        <v>110</v>
      </c>
      <c r="AU153" s="221" t="s">
        <v>80</v>
      </c>
      <c r="AY153" s="14" t="s">
        <v>107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80</v>
      </c>
      <c r="BK153" s="222">
        <f>ROUND(I153*H153,2)</f>
        <v>0</v>
      </c>
      <c r="BL153" s="14" t="s">
        <v>242</v>
      </c>
      <c r="BM153" s="221" t="s">
        <v>255</v>
      </c>
    </row>
    <row r="154" s="2" customFormat="1" ht="16.5" customHeight="1">
      <c r="A154" s="35"/>
      <c r="B154" s="36"/>
      <c r="C154" s="209" t="s">
        <v>256</v>
      </c>
      <c r="D154" s="209" t="s">
        <v>110</v>
      </c>
      <c r="E154" s="210" t="s">
        <v>257</v>
      </c>
      <c r="F154" s="211" t="s">
        <v>258</v>
      </c>
      <c r="G154" s="212" t="s">
        <v>174</v>
      </c>
      <c r="H154" s="213">
        <v>1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40</v>
      </c>
      <c r="O154" s="88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242</v>
      </c>
      <c r="AT154" s="221" t="s">
        <v>110</v>
      </c>
      <c r="AU154" s="221" t="s">
        <v>80</v>
      </c>
      <c r="AY154" s="14" t="s">
        <v>107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80</v>
      </c>
      <c r="BK154" s="222">
        <f>ROUND(I154*H154,2)</f>
        <v>0</v>
      </c>
      <c r="BL154" s="14" t="s">
        <v>242</v>
      </c>
      <c r="BM154" s="221" t="s">
        <v>259</v>
      </c>
    </row>
    <row r="155" s="2" customFormat="1" ht="16.5" customHeight="1">
      <c r="A155" s="35"/>
      <c r="B155" s="36"/>
      <c r="C155" s="209" t="s">
        <v>260</v>
      </c>
      <c r="D155" s="209" t="s">
        <v>110</v>
      </c>
      <c r="E155" s="210" t="s">
        <v>261</v>
      </c>
      <c r="F155" s="211" t="s">
        <v>262</v>
      </c>
      <c r="G155" s="212" t="s">
        <v>174</v>
      </c>
      <c r="H155" s="213">
        <v>1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40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242</v>
      </c>
      <c r="AT155" s="221" t="s">
        <v>110</v>
      </c>
      <c r="AU155" s="221" t="s">
        <v>80</v>
      </c>
      <c r="AY155" s="14" t="s">
        <v>107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80</v>
      </c>
      <c r="BK155" s="222">
        <f>ROUND(I155*H155,2)</f>
        <v>0</v>
      </c>
      <c r="BL155" s="14" t="s">
        <v>242</v>
      </c>
      <c r="BM155" s="221" t="s">
        <v>263</v>
      </c>
    </row>
    <row r="156" s="2" customFormat="1" ht="21.75" customHeight="1">
      <c r="A156" s="35"/>
      <c r="B156" s="36"/>
      <c r="C156" s="209" t="s">
        <v>264</v>
      </c>
      <c r="D156" s="209" t="s">
        <v>110</v>
      </c>
      <c r="E156" s="210" t="s">
        <v>265</v>
      </c>
      <c r="F156" s="211" t="s">
        <v>266</v>
      </c>
      <c r="G156" s="212" t="s">
        <v>174</v>
      </c>
      <c r="H156" s="213">
        <v>1</v>
      </c>
      <c r="I156" s="214"/>
      <c r="J156" s="215">
        <f>ROUND(I156*H156,2)</f>
        <v>0</v>
      </c>
      <c r="K156" s="216"/>
      <c r="L156" s="41"/>
      <c r="M156" s="217" t="s">
        <v>1</v>
      </c>
      <c r="N156" s="218" t="s">
        <v>40</v>
      </c>
      <c r="O156" s="88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242</v>
      </c>
      <c r="AT156" s="221" t="s">
        <v>110</v>
      </c>
      <c r="AU156" s="221" t="s">
        <v>80</v>
      </c>
      <c r="AY156" s="14" t="s">
        <v>107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80</v>
      </c>
      <c r="BK156" s="222">
        <f>ROUND(I156*H156,2)</f>
        <v>0</v>
      </c>
      <c r="BL156" s="14" t="s">
        <v>242</v>
      </c>
      <c r="BM156" s="221" t="s">
        <v>267</v>
      </c>
    </row>
    <row r="157" s="2" customFormat="1" ht="24.15" customHeight="1">
      <c r="A157" s="35"/>
      <c r="B157" s="36"/>
      <c r="C157" s="209" t="s">
        <v>268</v>
      </c>
      <c r="D157" s="209" t="s">
        <v>110</v>
      </c>
      <c r="E157" s="210" t="s">
        <v>269</v>
      </c>
      <c r="F157" s="211" t="s">
        <v>270</v>
      </c>
      <c r="G157" s="212" t="s">
        <v>174</v>
      </c>
      <c r="H157" s="213">
        <v>1</v>
      </c>
      <c r="I157" s="214"/>
      <c r="J157" s="215">
        <f>ROUND(I157*H157,2)</f>
        <v>0</v>
      </c>
      <c r="K157" s="216"/>
      <c r="L157" s="41"/>
      <c r="M157" s="217" t="s">
        <v>1</v>
      </c>
      <c r="N157" s="218" t="s">
        <v>40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242</v>
      </c>
      <c r="AT157" s="221" t="s">
        <v>110</v>
      </c>
      <c r="AU157" s="221" t="s">
        <v>80</v>
      </c>
      <c r="AY157" s="14" t="s">
        <v>107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80</v>
      </c>
      <c r="BK157" s="222">
        <f>ROUND(I157*H157,2)</f>
        <v>0</v>
      </c>
      <c r="BL157" s="14" t="s">
        <v>242</v>
      </c>
      <c r="BM157" s="221" t="s">
        <v>271</v>
      </c>
    </row>
    <row r="158" s="2" customFormat="1" ht="16.5" customHeight="1">
      <c r="A158" s="35"/>
      <c r="B158" s="36"/>
      <c r="C158" s="209" t="s">
        <v>272</v>
      </c>
      <c r="D158" s="209" t="s">
        <v>110</v>
      </c>
      <c r="E158" s="210" t="s">
        <v>273</v>
      </c>
      <c r="F158" s="211" t="s">
        <v>274</v>
      </c>
      <c r="G158" s="212" t="s">
        <v>174</v>
      </c>
      <c r="H158" s="213">
        <v>1</v>
      </c>
      <c r="I158" s="214"/>
      <c r="J158" s="215">
        <f>ROUND(I158*H158,2)</f>
        <v>0</v>
      </c>
      <c r="K158" s="216"/>
      <c r="L158" s="41"/>
      <c r="M158" s="235" t="s">
        <v>1</v>
      </c>
      <c r="N158" s="236" t="s">
        <v>40</v>
      </c>
      <c r="O158" s="237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242</v>
      </c>
      <c r="AT158" s="221" t="s">
        <v>110</v>
      </c>
      <c r="AU158" s="221" t="s">
        <v>80</v>
      </c>
      <c r="AY158" s="14" t="s">
        <v>107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80</v>
      </c>
      <c r="BK158" s="222">
        <f>ROUND(I158*H158,2)</f>
        <v>0</v>
      </c>
      <c r="BL158" s="14" t="s">
        <v>242</v>
      </c>
      <c r="BM158" s="221" t="s">
        <v>275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f08Kp4G+/Up7kB6TncqlWlVMtx8b8TWB5fi8IhpSqGIPenIJheoJMlT9ZNNJ7Zua+NMUYJmL/75JVQeoH/d+ig==" hashValue="Df+hY4wdIj2+993VDVSgDHEO5VzSKc6YWKcNPbNhpNRmhWZCfG3UlYOE9IN/WIP7e2UWOPmeT5rjdB6/uaiTWg==" algorithmName="SHA-512" password="CC35"/>
  <autoFilter ref="C114:K158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DESKTOP-7G72NI9\navrkal</dc:creator>
  <cp:lastModifiedBy>DESKTOP-7G72NI9\navrkal</cp:lastModifiedBy>
  <dcterms:created xsi:type="dcterms:W3CDTF">2024-09-14T09:53:15Z</dcterms:created>
  <dcterms:modified xsi:type="dcterms:W3CDTF">2024-09-14T09:53:17Z</dcterms:modified>
</cp:coreProperties>
</file>